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Металлопрокат 2021г.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<sst xmlns="http://schemas.openxmlformats.org/spreadsheetml/2006/main" count="57" uniqueCount="53">
  <si>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>КРУГ ИТОГО</t>
  </si>
  <si>
    <t>ТРУБА ИТОГО</t>
  </si>
  <si>
    <t>Лист 1 Ст3</t>
  </si>
  <si>
    <t>ИТОГО</t>
  </si>
  <si>
    <t>Лист 3 08Ю / Ст3ПС</t>
  </si>
  <si>
    <t>Труба 102х3,5 ГОСТ 10704 / Ст 3 ГОСТ 10705</t>
  </si>
  <si>
    <t>Труба 159х4,5 г/д ГОСТ 8732 / Ст 3 ГОСТ 8731</t>
  </si>
  <si>
    <t>Труба 102х4 ГОСТ 10704 / Ст 3 ГОСТ 10705</t>
  </si>
  <si>
    <t>Труба 108х3,5 ГОСТ 10704 / Ст 3 ГОСТ 10705</t>
  </si>
  <si>
    <t>Труба 127х4 ГОСТ 10704 / Ст 3 ГОСТ 10705</t>
  </si>
  <si>
    <t>Труба 127х4,5 ГОСТ 10704 / Ст 3 ГОСТ 10705</t>
  </si>
  <si>
    <t>Труба 127х5 ГОСТ 10704 / Ст 3 ГОСТ 10705</t>
  </si>
  <si>
    <t>Труба 133х4 ГОСТ 10704 / Ст 3 ГОСТ 10705</t>
  </si>
  <si>
    <t>Труба 133х4,5 ГОСТ 10704 / Ст 3 ГОСТ 10705</t>
  </si>
  <si>
    <t>Труба 159х3,5 ГОСТ 10704 / Ст 3 ГОСТ 10705</t>
  </si>
  <si>
    <t>Труба 159х4 ГОСТ 10704 / Ст 3 ГОСТ 10705</t>
  </si>
  <si>
    <t>Труба 159х4,5 ГОСТ 10704 / Ст 3 ГОСТ 10705</t>
  </si>
  <si>
    <t>Труба 159х5,0 ГОСТ 10704 / Ст 3 ГОСТ 10705</t>
  </si>
  <si>
    <t>Труба 89х3,5 ГОСТ 10704 / Ст 3 ГОСТ 10705</t>
  </si>
  <si>
    <t>Труба 89х4 ГОСТ 10704 / Ст 3 ГОСТ 10705</t>
  </si>
  <si>
    <t>Труба 194х6 ГОСТ 10704 / Ст 3 ГОСТ 10705</t>
  </si>
  <si>
    <t>Труба 102х4 г/д ГОСТ 8732 / Ст 3 ГОСТ 8731</t>
  </si>
  <si>
    <t>Труба 127х3,5 ГОСТ 10704 / Ст 3 ГОСТ 10705</t>
  </si>
  <si>
    <t>Труба 127х4 г_x001C__x001C_/д ГОСТ 8732 / Ст 3 ГОСТ 8731</t>
  </si>
  <si>
    <t>Труба 127х5 г/д ГОСТ 8732 / Ст 3 ГОСТ 8731</t>
  </si>
  <si>
    <t>Труба 159х5 г/д ГОСТ 8732 / Ст 3 ГОСТ 8731</t>
  </si>
  <si>
    <t>Труба 89х4 г/д ГОСТ 8732 / Ст 3 ГОСТ 8731</t>
  </si>
  <si>
    <t>ЛИСТ / РУЛОН ИТОГО</t>
  </si>
  <si>
    <t>Лист 1 Ст08пс х/к</t>
  </si>
  <si>
    <t>Круг 20 ГОСТ 2590</t>
  </si>
  <si>
    <t>Круг 22 ГОСТ 2590</t>
  </si>
  <si>
    <t>Круг 26 ГОСТ 2590</t>
  </si>
  <si>
    <t>Круг 32 ГОСТ 2590</t>
  </si>
  <si>
    <t>Круг 36 ГОСТ 2590</t>
  </si>
  <si>
    <t>Круг 42 ГОСТ 2590</t>
  </si>
  <si>
    <t>Круг 45 ГОСТ 2590</t>
  </si>
  <si>
    <t xml:space="preserve">Рулон ВТ-БШ-О-1250-2,5 ГОСТ 19904/2-II-ВГ-08пс ГОСТ 9045 </t>
  </si>
  <si>
    <t>Труба 133х3,5 ГОСТ 10704 / Ст 3 ГОСТ 10705</t>
  </si>
  <si>
    <t>Рулон ВТ-БШ-О-1250-3,0-ГОСТ 19904/2-II-ВГ-08кп ГОСТ 9045</t>
  </si>
  <si>
    <t>Рулон ВТ-БШ-О-1250-0,8 ГОСТ 19904/2-II-ВГ-08пс ГОСТ 9045</t>
  </si>
  <si>
    <t>г. Елабуга</t>
  </si>
  <si>
    <t>г. Киров</t>
  </si>
  <si>
    <t>Текущая цена за тн. б/НДС с учётом доставки на склад Покупателя</t>
  </si>
  <si>
    <t>Сумма годового контракта б/НДС с учётом доставки на склад Покупателя</t>
  </si>
  <si>
    <t>Срок поставки</t>
  </si>
  <si>
    <t>Условия оплаты</t>
  </si>
  <si>
    <t>Аконит: Заявка на металлопрокат 2021г.</t>
  </si>
  <si>
    <t>Потребность в кг. на Базисе поставки DDP</t>
  </si>
  <si>
    <t>Потребность ИТОГО, в кг.</t>
  </si>
  <si>
    <r>
      <t xml:space="preserve">Наименование Поставщика
</t>
    </r>
    <r>
      <rPr>
        <sz val="10"/>
        <color indexed="8"/>
        <rFont val="Times New Roman"/>
        <family val="1"/>
      </rPr>
      <t>(ИНН, ФИО, Конт. тел., Эл.п.)</t>
    </r>
  </si>
  <si>
    <t>НОМЕНКЛАТУРА</t>
  </si>
  <si>
    <t>ПРЕДЛОЖЕНИЕ: ЗАПОЛНЯЕТ ПОСТАВЩИК</t>
  </si>
  <si>
    <t>ЗАЯВКА: ЗАПОЛНЯЕТ ПОКУПАТЕЛЬ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</si>
</sst>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/>
    </xf>
    <xf numFmtId="164" fontId="3" fillId="34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4" fontId="44" fillId="0" borderId="0" xfId="0" applyNumberFormat="1" applyFont="1" applyFill="1" applyAlignment="1">
      <alignment horizontal="center" vertical="center"/>
    </xf>
    <xf numFmtId="4" fontId="4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7" fillId="35" borderId="12" xfId="0" applyFont="1" applyFill="1" applyBorder="1" applyAlignment="1">
      <alignment vertical="center"/>
    </xf>
    <xf numFmtId="0" fontId="4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47</xdr:row>
      <xdr:rowOff>38100</xdr:rowOff>
    </xdr:from>
    <xdr:to>
      <xdr:col>7</xdr:col>
      <xdr:colOff>590550</xdr:colOff>
      <xdr:row>82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763125"/>
          <a:ext cx="7677150" cy="7048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419100</xdr:colOff>
      <xdr:row>83</xdr:row>
      <xdr:rowOff>28575</xdr:rowOff>
    </xdr:from>
    <xdr:to>
      <xdr:col>15</xdr:col>
      <xdr:colOff>666750</xdr:colOff>
      <xdr:row>124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6935450"/>
          <a:ext cx="8020050" cy="826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895350</xdr:colOff>
      <xdr:row>47</xdr:row>
      <xdr:rowOff>38100</xdr:rowOff>
    </xdr:from>
    <xdr:to>
      <xdr:col>15</xdr:col>
      <xdr:colOff>752475</xdr:colOff>
      <xdr:row>82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9763125"/>
          <a:ext cx="8905875" cy="7058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83</xdr:row>
      <xdr:rowOff>9525</xdr:rowOff>
    </xdr:from>
    <xdr:to>
      <xdr:col>9</xdr:col>
      <xdr:colOff>114300</xdr:colOff>
      <xdr:row>118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6916400"/>
          <a:ext cx="8496300" cy="7124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7"/>
  <sheetViews>
    <sheetView tabSelected="1" zoomScale="85" zoomScaleNormal="85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K10" sqref="K10"/>
    </sheetView>
  </sheetViews>
  <sheetFormatPr defaultColWidth="9.140625" defaultRowHeight="15" outlineLevelRow="1" outlineLevelCol="1"/>
  <cols>
    <col min="1" max="1" width="2.28125" style="1" customWidth="1"/>
    <col min="2" max="2" width="66.28125" style="9" customWidth="1"/>
    <col min="3" max="3" width="2.57421875" style="4" customWidth="1"/>
    <col min="4" max="4" width="16.8515625" style="6" bestFit="1" customWidth="1" outlineLevel="1"/>
    <col min="5" max="5" width="2.7109375" style="4" customWidth="1"/>
    <col min="6" max="6" width="15.421875" style="38" customWidth="1" outlineLevel="1"/>
    <col min="7" max="7" width="2.7109375" style="4" customWidth="1"/>
    <col min="8" max="8" width="16.421875" style="31" customWidth="1"/>
    <col min="9" max="9" width="2.7109375" style="4" customWidth="1"/>
    <col min="10" max="10" width="26.8515625" style="31" customWidth="1"/>
    <col min="11" max="12" width="16.140625" style="31" customWidth="1"/>
    <col min="13" max="13" width="21.28125" style="31" bestFit="1" customWidth="1" outlineLevel="1"/>
    <col min="14" max="14" width="22.00390625" style="31" customWidth="1" outlineLevel="1"/>
    <col min="15" max="15" width="14.140625" style="31" customWidth="1"/>
    <col min="16" max="16" width="18.7109375" style="31" customWidth="1"/>
    <col min="17" max="17" width="3.00390625" style="31" customWidth="1"/>
    <col min="18" max="18" width="3.421875" style="1" customWidth="1"/>
    <col min="19" max="16384" width="9.140625" style="1" customWidth="1"/>
  </cols>
  <sheetData>
    <row r="2" spans="2:17" ht="22.5">
      <c r="B2" s="57" t="s">
        <v>52</v>
      </c>
      <c r="C2" s="57"/>
      <c r="D2" s="57"/>
      <c r="E2" s="57"/>
      <c r="F2" s="57"/>
      <c r="G2" s="57"/>
      <c r="H2" s="57"/>
      <c r="I2" s="56"/>
      <c r="J2" s="57" t="s">
        <v>51</v>
      </c>
      <c r="K2" s="57"/>
      <c r="L2" s="57"/>
      <c r="M2" s="57"/>
      <c r="N2" s="57"/>
      <c r="O2" s="57"/>
      <c r="P2" s="57"/>
      <c r="Q2" s="8"/>
    </row>
    <row r="3" spans="2:17" ht="22.5">
      <c r="B3" s="62" t="s">
        <v>46</v>
      </c>
      <c r="C3" s="63"/>
      <c r="D3" s="63"/>
      <c r="E3" s="63"/>
      <c r="F3" s="63"/>
      <c r="G3" s="63"/>
      <c r="H3" s="63"/>
      <c r="I3" s="45"/>
      <c r="J3" s="64" t="s">
        <v>49</v>
      </c>
      <c r="K3" s="70" t="s">
        <v>42</v>
      </c>
      <c r="L3" s="71"/>
      <c r="M3" s="70" t="s">
        <v>43</v>
      </c>
      <c r="N3" s="71"/>
      <c r="O3" s="64" t="s">
        <v>44</v>
      </c>
      <c r="P3" s="64" t="s">
        <v>45</v>
      </c>
      <c r="Q3" s="29"/>
    </row>
    <row r="4" spans="2:17" ht="30.75" customHeight="1">
      <c r="B4" s="58" t="s">
        <v>50</v>
      </c>
      <c r="C4" s="15"/>
      <c r="D4" s="74" t="s">
        <v>47</v>
      </c>
      <c r="E4" s="75"/>
      <c r="F4" s="76"/>
      <c r="G4" s="54"/>
      <c r="H4" s="64" t="s">
        <v>48</v>
      </c>
      <c r="I4" s="46"/>
      <c r="J4" s="65"/>
      <c r="K4" s="72"/>
      <c r="L4" s="73"/>
      <c r="M4" s="72"/>
      <c r="N4" s="73"/>
      <c r="O4" s="65"/>
      <c r="P4" s="65"/>
      <c r="Q4" s="29"/>
    </row>
    <row r="5" spans="2:17" ht="15.75">
      <c r="B5" s="58"/>
      <c r="C5" s="5"/>
      <c r="D5" s="3" t="s">
        <v>40</v>
      </c>
      <c r="E5" s="15"/>
      <c r="F5" s="16" t="s">
        <v>41</v>
      </c>
      <c r="G5" s="5"/>
      <c r="H5" s="66"/>
      <c r="I5" s="46"/>
      <c r="J5" s="66"/>
      <c r="K5" s="29" t="s">
        <v>40</v>
      </c>
      <c r="L5" s="29" t="s">
        <v>41</v>
      </c>
      <c r="M5" s="29" t="s">
        <v>40</v>
      </c>
      <c r="N5" s="29" t="s">
        <v>41</v>
      </c>
      <c r="O5" s="66"/>
      <c r="P5" s="66"/>
      <c r="Q5" s="29"/>
    </row>
    <row r="6" spans="2:17" s="23" customFormat="1" ht="15.75" outlineLevel="1">
      <c r="B6" s="10" t="s">
        <v>29</v>
      </c>
      <c r="C6" s="24"/>
      <c r="D6" s="25">
        <v>0</v>
      </c>
      <c r="E6" s="24"/>
      <c r="F6" s="26">
        <v>0</v>
      </c>
      <c r="G6" s="24"/>
      <c r="H6" s="2">
        <f>D6+F6</f>
        <v>0</v>
      </c>
      <c r="I6" s="47"/>
      <c r="J6" s="59"/>
      <c r="K6" s="39"/>
      <c r="L6" s="39"/>
      <c r="M6" s="49">
        <f>K6*D6</f>
        <v>0</v>
      </c>
      <c r="N6" s="49">
        <f aca="true" t="shared" si="0" ref="N6:N12">L6*F6</f>
        <v>0</v>
      </c>
      <c r="O6" s="67"/>
      <c r="P6" s="59"/>
      <c r="Q6" s="27"/>
    </row>
    <row r="7" spans="2:17" s="23" customFormat="1" ht="15.75" outlineLevel="1">
      <c r="B7" s="10" t="s">
        <v>30</v>
      </c>
      <c r="C7" s="24"/>
      <c r="D7" s="25">
        <v>110000</v>
      </c>
      <c r="E7" s="24"/>
      <c r="F7" s="26">
        <v>42000</v>
      </c>
      <c r="G7" s="24"/>
      <c r="H7" s="2">
        <f aca="true" t="shared" si="1" ref="H7:H12">D7+F7</f>
        <v>152000</v>
      </c>
      <c r="I7" s="47"/>
      <c r="J7" s="60"/>
      <c r="K7" s="39"/>
      <c r="L7" s="39"/>
      <c r="M7" s="49">
        <f aca="true" t="shared" si="2" ref="M6:M12">K7*D7</f>
        <v>0</v>
      </c>
      <c r="N7" s="49">
        <f t="shared" si="0"/>
        <v>0</v>
      </c>
      <c r="O7" s="68"/>
      <c r="P7" s="60"/>
      <c r="Q7" s="27"/>
    </row>
    <row r="8" spans="2:17" s="23" customFormat="1" ht="15.75" outlineLevel="1">
      <c r="B8" s="18" t="s">
        <v>31</v>
      </c>
      <c r="C8" s="20"/>
      <c r="D8" s="21">
        <v>775000</v>
      </c>
      <c r="E8" s="20"/>
      <c r="F8" s="22">
        <v>348000</v>
      </c>
      <c r="G8" s="20"/>
      <c r="H8" s="19">
        <f t="shared" si="1"/>
        <v>1123000</v>
      </c>
      <c r="I8" s="47"/>
      <c r="J8" s="60"/>
      <c r="K8" s="39"/>
      <c r="L8" s="39"/>
      <c r="M8" s="49">
        <f t="shared" si="2"/>
        <v>0</v>
      </c>
      <c r="N8" s="49">
        <f t="shared" si="0"/>
        <v>0</v>
      </c>
      <c r="O8" s="68"/>
      <c r="P8" s="60"/>
      <c r="Q8" s="27"/>
    </row>
    <row r="9" spans="2:17" s="23" customFormat="1" ht="15.75" outlineLevel="1">
      <c r="B9" s="18" t="s">
        <v>32</v>
      </c>
      <c r="C9" s="20"/>
      <c r="D9" s="21">
        <v>510000</v>
      </c>
      <c r="E9" s="20"/>
      <c r="F9" s="22">
        <v>480000</v>
      </c>
      <c r="G9" s="20"/>
      <c r="H9" s="19">
        <f t="shared" si="1"/>
        <v>990000</v>
      </c>
      <c r="I9" s="47"/>
      <c r="J9" s="60"/>
      <c r="K9" s="39"/>
      <c r="L9" s="39"/>
      <c r="M9" s="49">
        <f t="shared" si="2"/>
        <v>0</v>
      </c>
      <c r="N9" s="49">
        <f t="shared" si="0"/>
        <v>0</v>
      </c>
      <c r="O9" s="68"/>
      <c r="P9" s="60"/>
      <c r="Q9" s="27"/>
    </row>
    <row r="10" spans="2:17" s="23" customFormat="1" ht="15.75" outlineLevel="1">
      <c r="B10" s="18" t="s">
        <v>33</v>
      </c>
      <c r="C10" s="20"/>
      <c r="D10" s="21">
        <v>1035000</v>
      </c>
      <c r="E10" s="20"/>
      <c r="F10" s="22">
        <v>576000</v>
      </c>
      <c r="G10" s="20"/>
      <c r="H10" s="19">
        <f t="shared" si="1"/>
        <v>1611000</v>
      </c>
      <c r="I10" s="47"/>
      <c r="J10" s="60"/>
      <c r="K10" s="39"/>
      <c r="L10" s="39"/>
      <c r="M10" s="49">
        <f t="shared" si="2"/>
        <v>0</v>
      </c>
      <c r="N10" s="49">
        <f t="shared" si="0"/>
        <v>0</v>
      </c>
      <c r="O10" s="68"/>
      <c r="P10" s="60"/>
      <c r="Q10" s="27"/>
    </row>
    <row r="11" spans="2:17" s="23" customFormat="1" ht="15.75" outlineLevel="1">
      <c r="B11" s="10" t="s">
        <v>34</v>
      </c>
      <c r="C11" s="24"/>
      <c r="D11" s="25">
        <v>160000</v>
      </c>
      <c r="E11" s="24"/>
      <c r="F11" s="26">
        <v>0</v>
      </c>
      <c r="G11" s="24"/>
      <c r="H11" s="2">
        <f t="shared" si="1"/>
        <v>160000</v>
      </c>
      <c r="I11" s="47"/>
      <c r="J11" s="60"/>
      <c r="K11" s="39"/>
      <c r="L11" s="39"/>
      <c r="M11" s="49">
        <f t="shared" si="2"/>
        <v>0</v>
      </c>
      <c r="N11" s="49">
        <f t="shared" si="0"/>
        <v>0</v>
      </c>
      <c r="O11" s="68"/>
      <c r="P11" s="60"/>
      <c r="Q11" s="27"/>
    </row>
    <row r="12" spans="2:17" s="23" customFormat="1" ht="15.75" outlineLevel="1">
      <c r="B12" s="10" t="s">
        <v>35</v>
      </c>
      <c r="C12" s="24"/>
      <c r="D12" s="25">
        <v>180000</v>
      </c>
      <c r="E12" s="24"/>
      <c r="F12" s="26">
        <v>90000</v>
      </c>
      <c r="G12" s="24"/>
      <c r="H12" s="2">
        <f t="shared" si="1"/>
        <v>270000</v>
      </c>
      <c r="I12" s="47"/>
      <c r="J12" s="60"/>
      <c r="K12" s="39"/>
      <c r="L12" s="39"/>
      <c r="M12" s="49">
        <f t="shared" si="2"/>
        <v>0</v>
      </c>
      <c r="N12" s="49">
        <f t="shared" si="0"/>
        <v>0</v>
      </c>
      <c r="O12" s="69"/>
      <c r="P12" s="60"/>
      <c r="Q12" s="27"/>
    </row>
    <row r="13" spans="2:17" ht="15.75">
      <c r="B13" s="13" t="s">
        <v>0</v>
      </c>
      <c r="C13" s="5"/>
      <c r="D13" s="3">
        <f>SUM(D6:D12)</f>
        <v>2770000</v>
      </c>
      <c r="E13" s="5"/>
      <c r="F13" s="3">
        <f>SUM(F6:F12)</f>
        <v>1536000</v>
      </c>
      <c r="G13" s="5"/>
      <c r="H13" s="3">
        <f>SUM(H6:H12)</f>
        <v>4306000</v>
      </c>
      <c r="I13" s="46"/>
      <c r="J13" s="60"/>
      <c r="K13" s="35"/>
      <c r="L13" s="35"/>
      <c r="M13" s="35">
        <f>SUM(M6:M12)</f>
        <v>0</v>
      </c>
      <c r="N13" s="35">
        <f>SUM(N6:N12)</f>
        <v>0</v>
      </c>
      <c r="O13" s="55"/>
      <c r="P13" s="60"/>
      <c r="Q13" s="29"/>
    </row>
    <row r="14" spans="2:17" s="23" customFormat="1" ht="15.75" outlineLevel="1">
      <c r="B14" s="10" t="s">
        <v>2</v>
      </c>
      <c r="C14" s="24"/>
      <c r="D14" s="25">
        <v>0</v>
      </c>
      <c r="E14" s="24"/>
      <c r="F14" s="26">
        <v>0</v>
      </c>
      <c r="G14" s="24"/>
      <c r="H14" s="2">
        <f aca="true" t="shared" si="3" ref="H14:H19">D14+F14</f>
        <v>0</v>
      </c>
      <c r="I14" s="47"/>
      <c r="J14" s="60"/>
      <c r="K14" s="39"/>
      <c r="L14" s="39"/>
      <c r="M14" s="49">
        <f aca="true" t="shared" si="4" ref="M14:M19">K14*D14</f>
        <v>0</v>
      </c>
      <c r="N14" s="49">
        <f aca="true" t="shared" si="5" ref="N14:N19">L14*F14</f>
        <v>0</v>
      </c>
      <c r="O14" s="67"/>
      <c r="P14" s="60"/>
      <c r="Q14" s="27"/>
    </row>
    <row r="15" spans="2:17" s="23" customFormat="1" ht="15.75" outlineLevel="1">
      <c r="B15" s="10" t="s">
        <v>28</v>
      </c>
      <c r="C15" s="24"/>
      <c r="D15" s="25">
        <v>0</v>
      </c>
      <c r="E15" s="24"/>
      <c r="F15" s="26">
        <v>0</v>
      </c>
      <c r="G15" s="24"/>
      <c r="H15" s="2">
        <f t="shared" si="3"/>
        <v>0</v>
      </c>
      <c r="I15" s="47"/>
      <c r="J15" s="60"/>
      <c r="K15" s="39"/>
      <c r="L15" s="39"/>
      <c r="M15" s="49">
        <f t="shared" si="4"/>
        <v>0</v>
      </c>
      <c r="N15" s="49">
        <f t="shared" si="5"/>
        <v>0</v>
      </c>
      <c r="O15" s="68"/>
      <c r="P15" s="60"/>
      <c r="Q15" s="27"/>
    </row>
    <row r="16" spans="2:17" s="23" customFormat="1" ht="15.75" outlineLevel="1">
      <c r="B16" s="18" t="s">
        <v>4</v>
      </c>
      <c r="C16" s="24"/>
      <c r="D16" s="21">
        <v>0</v>
      </c>
      <c r="E16" s="20"/>
      <c r="F16" s="22">
        <v>555000</v>
      </c>
      <c r="G16" s="20"/>
      <c r="H16" s="19">
        <f t="shared" si="3"/>
        <v>555000</v>
      </c>
      <c r="I16" s="47"/>
      <c r="J16" s="60"/>
      <c r="K16" s="39"/>
      <c r="L16" s="39"/>
      <c r="M16" s="49">
        <f t="shared" si="4"/>
        <v>0</v>
      </c>
      <c r="N16" s="49">
        <f t="shared" si="5"/>
        <v>0</v>
      </c>
      <c r="O16" s="68"/>
      <c r="P16" s="60"/>
      <c r="Q16" s="27"/>
    </row>
    <row r="17" spans="2:17" s="23" customFormat="1" ht="15.75" outlineLevel="1">
      <c r="B17" s="10" t="s">
        <v>39</v>
      </c>
      <c r="C17" s="24"/>
      <c r="D17" s="25">
        <v>116300</v>
      </c>
      <c r="E17" s="24"/>
      <c r="F17" s="26">
        <v>0</v>
      </c>
      <c r="G17" s="24"/>
      <c r="H17" s="2">
        <f t="shared" si="3"/>
        <v>116300</v>
      </c>
      <c r="I17" s="47"/>
      <c r="J17" s="60"/>
      <c r="K17" s="39"/>
      <c r="L17" s="39"/>
      <c r="M17" s="49">
        <f t="shared" si="4"/>
        <v>0</v>
      </c>
      <c r="N17" s="49">
        <f t="shared" si="5"/>
        <v>0</v>
      </c>
      <c r="O17" s="68"/>
      <c r="P17" s="60"/>
      <c r="Q17" s="27"/>
    </row>
    <row r="18" spans="2:17" s="23" customFormat="1" ht="15.75" outlineLevel="1">
      <c r="B18" s="18" t="s">
        <v>36</v>
      </c>
      <c r="C18" s="24"/>
      <c r="D18" s="21">
        <v>300000</v>
      </c>
      <c r="E18" s="24"/>
      <c r="F18" s="22">
        <v>0</v>
      </c>
      <c r="G18" s="20"/>
      <c r="H18" s="19">
        <f t="shared" si="3"/>
        <v>300000</v>
      </c>
      <c r="I18" s="47"/>
      <c r="J18" s="60"/>
      <c r="K18" s="39"/>
      <c r="L18" s="39"/>
      <c r="M18" s="49">
        <f t="shared" si="4"/>
        <v>0</v>
      </c>
      <c r="N18" s="49">
        <f t="shared" si="5"/>
        <v>0</v>
      </c>
      <c r="O18" s="68"/>
      <c r="P18" s="60"/>
      <c r="Q18" s="27"/>
    </row>
    <row r="19" spans="2:17" s="44" customFormat="1" ht="15.75" outlineLevel="1">
      <c r="B19" s="18" t="s">
        <v>38</v>
      </c>
      <c r="C19" s="24"/>
      <c r="D19" s="36">
        <v>1140000</v>
      </c>
      <c r="E19" s="24"/>
      <c r="F19" s="19">
        <v>0</v>
      </c>
      <c r="G19" s="20"/>
      <c r="H19" s="19">
        <f t="shared" si="3"/>
        <v>1140000</v>
      </c>
      <c r="I19" s="47"/>
      <c r="J19" s="60"/>
      <c r="K19" s="39"/>
      <c r="L19" s="39"/>
      <c r="M19" s="49">
        <f t="shared" si="4"/>
        <v>0</v>
      </c>
      <c r="N19" s="49">
        <f t="shared" si="5"/>
        <v>0</v>
      </c>
      <c r="O19" s="69"/>
      <c r="P19" s="60"/>
      <c r="Q19" s="27"/>
    </row>
    <row r="20" spans="2:17" ht="15.75">
      <c r="B20" s="13" t="s">
        <v>27</v>
      </c>
      <c r="C20" s="5"/>
      <c r="D20" s="3">
        <f>SUM(D14:D19)</f>
        <v>1556300</v>
      </c>
      <c r="E20" s="5"/>
      <c r="F20" s="3">
        <f>SUM(F14:F19)</f>
        <v>555000</v>
      </c>
      <c r="G20" s="5"/>
      <c r="H20" s="3">
        <f>SUM(H14:H19)</f>
        <v>2111300</v>
      </c>
      <c r="I20" s="46"/>
      <c r="J20" s="60"/>
      <c r="K20" s="35"/>
      <c r="L20" s="35"/>
      <c r="M20" s="35">
        <f>SUM(M14:M19)</f>
        <v>0</v>
      </c>
      <c r="N20" s="35">
        <f>SUM(N14:N19)</f>
        <v>0</v>
      </c>
      <c r="O20" s="55"/>
      <c r="P20" s="60"/>
      <c r="Q20" s="29"/>
    </row>
    <row r="21" spans="2:17" s="23" customFormat="1" ht="15.75" outlineLevel="1">
      <c r="B21" s="10" t="s">
        <v>18</v>
      </c>
      <c r="C21" s="24"/>
      <c r="D21" s="25">
        <v>45200</v>
      </c>
      <c r="E21" s="24"/>
      <c r="F21" s="26">
        <v>120000</v>
      </c>
      <c r="G21" s="24"/>
      <c r="H21" s="2">
        <f>D21+F21</f>
        <v>165200</v>
      </c>
      <c r="I21" s="47"/>
      <c r="J21" s="60"/>
      <c r="K21" s="39"/>
      <c r="L21" s="39"/>
      <c r="M21" s="49">
        <f aca="true" t="shared" si="6" ref="M21:M43">K21*D21</f>
        <v>0</v>
      </c>
      <c r="N21" s="49">
        <f aca="true" t="shared" si="7" ref="N21:N43">L21*F21</f>
        <v>0</v>
      </c>
      <c r="O21" s="67"/>
      <c r="P21" s="60"/>
      <c r="Q21" s="27"/>
    </row>
    <row r="22" spans="2:17" s="23" customFormat="1" ht="15.75" outlineLevel="1">
      <c r="B22" s="10" t="s">
        <v>19</v>
      </c>
      <c r="C22" s="24"/>
      <c r="D22" s="25">
        <v>6700</v>
      </c>
      <c r="E22" s="24"/>
      <c r="F22" s="26">
        <v>0</v>
      </c>
      <c r="G22" s="24"/>
      <c r="H22" s="2">
        <f aca="true" t="shared" si="8" ref="H22:H43">D22+F22</f>
        <v>6700</v>
      </c>
      <c r="I22" s="47"/>
      <c r="J22" s="60"/>
      <c r="K22" s="39"/>
      <c r="L22" s="39"/>
      <c r="M22" s="49">
        <f t="shared" si="6"/>
        <v>0</v>
      </c>
      <c r="N22" s="49">
        <f t="shared" si="7"/>
        <v>0</v>
      </c>
      <c r="O22" s="68"/>
      <c r="P22" s="60"/>
      <c r="Q22" s="27"/>
    </row>
    <row r="23" spans="2:17" s="23" customFormat="1" ht="15.75" outlineLevel="1">
      <c r="B23" s="10" t="s">
        <v>26</v>
      </c>
      <c r="C23" s="24"/>
      <c r="D23" s="25">
        <v>9000</v>
      </c>
      <c r="E23" s="24"/>
      <c r="F23" s="26">
        <v>0</v>
      </c>
      <c r="G23" s="24"/>
      <c r="H23" s="2">
        <f t="shared" si="8"/>
        <v>9000</v>
      </c>
      <c r="I23" s="47"/>
      <c r="J23" s="60"/>
      <c r="K23" s="39"/>
      <c r="L23" s="39"/>
      <c r="M23" s="49">
        <f t="shared" si="6"/>
        <v>0</v>
      </c>
      <c r="N23" s="49">
        <f t="shared" si="7"/>
        <v>0</v>
      </c>
      <c r="O23" s="68"/>
      <c r="P23" s="60"/>
      <c r="Q23" s="27"/>
    </row>
    <row r="24" spans="2:17" s="23" customFormat="1" ht="15.75" outlineLevel="1">
      <c r="B24" s="10" t="s">
        <v>5</v>
      </c>
      <c r="C24" s="24"/>
      <c r="D24" s="25">
        <v>33800</v>
      </c>
      <c r="E24" s="24"/>
      <c r="F24" s="26">
        <v>24000</v>
      </c>
      <c r="G24" s="24"/>
      <c r="H24" s="2">
        <f t="shared" si="8"/>
        <v>57800</v>
      </c>
      <c r="I24" s="47"/>
      <c r="J24" s="60"/>
      <c r="K24" s="39"/>
      <c r="L24" s="39"/>
      <c r="M24" s="49">
        <f t="shared" si="6"/>
        <v>0</v>
      </c>
      <c r="N24" s="49">
        <f t="shared" si="7"/>
        <v>0</v>
      </c>
      <c r="O24" s="68"/>
      <c r="P24" s="60"/>
      <c r="Q24" s="27"/>
    </row>
    <row r="25" spans="2:17" s="23" customFormat="1" ht="15.75" outlineLevel="1">
      <c r="B25" s="10" t="s">
        <v>7</v>
      </c>
      <c r="C25" s="24"/>
      <c r="D25" s="25">
        <v>3100</v>
      </c>
      <c r="E25" s="24"/>
      <c r="F25" s="26">
        <v>0</v>
      </c>
      <c r="G25" s="24"/>
      <c r="H25" s="2">
        <f t="shared" si="8"/>
        <v>3100</v>
      </c>
      <c r="I25" s="47"/>
      <c r="J25" s="60"/>
      <c r="K25" s="39"/>
      <c r="L25" s="39"/>
      <c r="M25" s="49">
        <f t="shared" si="6"/>
        <v>0</v>
      </c>
      <c r="N25" s="49">
        <f t="shared" si="7"/>
        <v>0</v>
      </c>
      <c r="O25" s="68"/>
      <c r="P25" s="60"/>
      <c r="Q25" s="27"/>
    </row>
    <row r="26" spans="2:17" s="23" customFormat="1" ht="15.75" outlineLevel="1">
      <c r="B26" s="10" t="s">
        <v>21</v>
      </c>
      <c r="C26" s="24"/>
      <c r="D26" s="25">
        <v>14900</v>
      </c>
      <c r="E26" s="24"/>
      <c r="F26" s="26">
        <v>0</v>
      </c>
      <c r="G26" s="24"/>
      <c r="H26" s="2">
        <f t="shared" si="8"/>
        <v>14900</v>
      </c>
      <c r="I26" s="47"/>
      <c r="J26" s="60"/>
      <c r="K26" s="39"/>
      <c r="L26" s="39"/>
      <c r="M26" s="49">
        <f t="shared" si="6"/>
        <v>0</v>
      </c>
      <c r="N26" s="49">
        <f t="shared" si="7"/>
        <v>0</v>
      </c>
      <c r="O26" s="68"/>
      <c r="P26" s="60"/>
      <c r="Q26" s="27"/>
    </row>
    <row r="27" spans="2:17" s="23" customFormat="1" ht="15.75" outlineLevel="1">
      <c r="B27" s="10" t="s">
        <v>8</v>
      </c>
      <c r="C27" s="24"/>
      <c r="D27" s="25">
        <v>96000</v>
      </c>
      <c r="E27" s="24"/>
      <c r="F27" s="26">
        <v>72000</v>
      </c>
      <c r="G27" s="20"/>
      <c r="H27" s="2">
        <f t="shared" si="8"/>
        <v>168000</v>
      </c>
      <c r="I27" s="47"/>
      <c r="J27" s="60"/>
      <c r="K27" s="39"/>
      <c r="L27" s="39"/>
      <c r="M27" s="49">
        <f t="shared" si="6"/>
        <v>0</v>
      </c>
      <c r="N27" s="49">
        <f t="shared" si="7"/>
        <v>0</v>
      </c>
      <c r="O27" s="68"/>
      <c r="P27" s="60"/>
      <c r="Q27" s="27"/>
    </row>
    <row r="28" spans="2:17" s="23" customFormat="1" ht="15.75" outlineLevel="1">
      <c r="B28" s="10" t="s">
        <v>22</v>
      </c>
      <c r="C28" s="20"/>
      <c r="D28" s="21">
        <v>1470000</v>
      </c>
      <c r="E28" s="20"/>
      <c r="F28" s="22">
        <v>600000</v>
      </c>
      <c r="G28" s="20"/>
      <c r="H28" s="19">
        <f t="shared" si="8"/>
        <v>2070000</v>
      </c>
      <c r="I28" s="47"/>
      <c r="J28" s="60"/>
      <c r="K28" s="39"/>
      <c r="L28" s="39"/>
      <c r="M28" s="49">
        <f t="shared" si="6"/>
        <v>0</v>
      </c>
      <c r="N28" s="49">
        <f t="shared" si="7"/>
        <v>0</v>
      </c>
      <c r="O28" s="68"/>
      <c r="P28" s="60"/>
      <c r="Q28" s="27"/>
    </row>
    <row r="29" spans="2:17" s="23" customFormat="1" ht="15.75" outlineLevel="1">
      <c r="B29" s="10" t="s">
        <v>9</v>
      </c>
      <c r="C29" s="24"/>
      <c r="D29" s="25">
        <v>85500</v>
      </c>
      <c r="E29" s="24"/>
      <c r="F29" s="26">
        <v>0</v>
      </c>
      <c r="G29" s="24"/>
      <c r="H29" s="2">
        <f t="shared" si="8"/>
        <v>85500</v>
      </c>
      <c r="I29" s="47"/>
      <c r="J29" s="60"/>
      <c r="K29" s="39"/>
      <c r="L29" s="39"/>
      <c r="M29" s="49">
        <f t="shared" si="6"/>
        <v>0</v>
      </c>
      <c r="N29" s="49">
        <f t="shared" si="7"/>
        <v>0</v>
      </c>
      <c r="O29" s="68"/>
      <c r="P29" s="60"/>
      <c r="Q29" s="27"/>
    </row>
    <row r="30" spans="2:17" s="23" customFormat="1" ht="15.75" outlineLevel="1">
      <c r="B30" s="10" t="s">
        <v>23</v>
      </c>
      <c r="C30" s="20"/>
      <c r="D30" s="21">
        <v>560000</v>
      </c>
      <c r="E30" s="20"/>
      <c r="F30" s="22">
        <v>0</v>
      </c>
      <c r="G30" s="20"/>
      <c r="H30" s="2">
        <f t="shared" si="8"/>
        <v>560000</v>
      </c>
      <c r="I30" s="47"/>
      <c r="J30" s="60"/>
      <c r="K30" s="39"/>
      <c r="L30" s="39"/>
      <c r="M30" s="49">
        <f t="shared" si="6"/>
        <v>0</v>
      </c>
      <c r="N30" s="49">
        <f t="shared" si="7"/>
        <v>0</v>
      </c>
      <c r="O30" s="68"/>
      <c r="P30" s="60"/>
      <c r="Q30" s="27"/>
    </row>
    <row r="31" spans="2:17" s="23" customFormat="1" ht="15.75" outlineLevel="1">
      <c r="B31" s="10" t="s">
        <v>10</v>
      </c>
      <c r="C31" s="24"/>
      <c r="D31" s="25">
        <v>14700</v>
      </c>
      <c r="E31" s="24"/>
      <c r="F31" s="26">
        <v>0</v>
      </c>
      <c r="G31" s="24"/>
      <c r="H31" s="2">
        <f t="shared" si="8"/>
        <v>14700</v>
      </c>
      <c r="I31" s="47"/>
      <c r="J31" s="60"/>
      <c r="K31" s="39"/>
      <c r="L31" s="39"/>
      <c r="M31" s="49">
        <f t="shared" si="6"/>
        <v>0</v>
      </c>
      <c r="N31" s="49">
        <f t="shared" si="7"/>
        <v>0</v>
      </c>
      <c r="O31" s="68"/>
      <c r="P31" s="60"/>
      <c r="Q31" s="27"/>
    </row>
    <row r="32" spans="2:17" s="23" customFormat="1" ht="15.75" outlineLevel="1">
      <c r="B32" s="10" t="s">
        <v>11</v>
      </c>
      <c r="C32" s="24"/>
      <c r="D32" s="25">
        <v>10300</v>
      </c>
      <c r="E32" s="24"/>
      <c r="F32" s="26">
        <v>0</v>
      </c>
      <c r="G32" s="24"/>
      <c r="H32" s="2">
        <f t="shared" si="8"/>
        <v>10300</v>
      </c>
      <c r="I32" s="47"/>
      <c r="J32" s="60"/>
      <c r="K32" s="39"/>
      <c r="L32" s="39"/>
      <c r="M32" s="49">
        <f t="shared" si="6"/>
        <v>0</v>
      </c>
      <c r="N32" s="49">
        <f t="shared" si="7"/>
        <v>0</v>
      </c>
      <c r="O32" s="68"/>
      <c r="P32" s="60"/>
      <c r="Q32" s="27"/>
    </row>
    <row r="33" spans="2:17" s="23" customFormat="1" ht="15.75" outlineLevel="1">
      <c r="B33" s="10" t="s">
        <v>24</v>
      </c>
      <c r="C33" s="24"/>
      <c r="D33" s="25">
        <v>41250</v>
      </c>
      <c r="E33" s="24"/>
      <c r="F33" s="26">
        <v>0</v>
      </c>
      <c r="G33" s="24"/>
      <c r="H33" s="2">
        <f t="shared" si="8"/>
        <v>41250</v>
      </c>
      <c r="I33" s="47"/>
      <c r="J33" s="60"/>
      <c r="K33" s="39"/>
      <c r="L33" s="39"/>
      <c r="M33" s="49">
        <f t="shared" si="6"/>
        <v>0</v>
      </c>
      <c r="N33" s="49">
        <f t="shared" si="7"/>
        <v>0</v>
      </c>
      <c r="O33" s="68"/>
      <c r="P33" s="60"/>
      <c r="Q33" s="27"/>
    </row>
    <row r="34" spans="2:17" s="23" customFormat="1" ht="15.75" outlineLevel="1">
      <c r="B34" s="10" t="s">
        <v>37</v>
      </c>
      <c r="C34" s="24"/>
      <c r="D34" s="25">
        <v>60000</v>
      </c>
      <c r="E34" s="24"/>
      <c r="F34" s="26">
        <v>0</v>
      </c>
      <c r="G34" s="24"/>
      <c r="H34" s="2">
        <f t="shared" si="8"/>
        <v>60000</v>
      </c>
      <c r="I34" s="47"/>
      <c r="J34" s="60"/>
      <c r="K34" s="39"/>
      <c r="L34" s="39"/>
      <c r="M34" s="49">
        <f t="shared" si="6"/>
        <v>0</v>
      </c>
      <c r="N34" s="49">
        <f t="shared" si="7"/>
        <v>0</v>
      </c>
      <c r="O34" s="68"/>
      <c r="P34" s="60"/>
      <c r="Q34" s="27"/>
    </row>
    <row r="35" spans="2:17" s="23" customFormat="1" ht="15.75" outlineLevel="1">
      <c r="B35" s="10" t="s">
        <v>12</v>
      </c>
      <c r="C35" s="20"/>
      <c r="D35" s="21">
        <v>50000</v>
      </c>
      <c r="E35" s="20"/>
      <c r="F35" s="22">
        <v>420000</v>
      </c>
      <c r="G35" s="24"/>
      <c r="H35" s="19">
        <f t="shared" si="8"/>
        <v>470000</v>
      </c>
      <c r="I35" s="47"/>
      <c r="J35" s="60"/>
      <c r="K35" s="39"/>
      <c r="L35" s="39"/>
      <c r="M35" s="49">
        <f t="shared" si="6"/>
        <v>0</v>
      </c>
      <c r="N35" s="49">
        <f t="shared" si="7"/>
        <v>0</v>
      </c>
      <c r="O35" s="68"/>
      <c r="P35" s="60"/>
      <c r="Q35" s="27"/>
    </row>
    <row r="36" spans="2:17" s="23" customFormat="1" ht="15.75" outlineLevel="1">
      <c r="B36" s="10" t="s">
        <v>13</v>
      </c>
      <c r="C36" s="24"/>
      <c r="D36" s="25">
        <v>2200</v>
      </c>
      <c r="E36" s="24"/>
      <c r="F36" s="26">
        <v>0</v>
      </c>
      <c r="G36" s="24"/>
      <c r="H36" s="2">
        <f t="shared" si="8"/>
        <v>2200</v>
      </c>
      <c r="I36" s="47"/>
      <c r="J36" s="60"/>
      <c r="K36" s="39"/>
      <c r="L36" s="39"/>
      <c r="M36" s="49">
        <f t="shared" si="6"/>
        <v>0</v>
      </c>
      <c r="N36" s="49">
        <f t="shared" si="7"/>
        <v>0</v>
      </c>
      <c r="O36" s="68"/>
      <c r="P36" s="60"/>
      <c r="Q36" s="27"/>
    </row>
    <row r="37" spans="2:17" s="23" customFormat="1" ht="15.75" outlineLevel="1">
      <c r="B37" s="10" t="s">
        <v>14</v>
      </c>
      <c r="C37" s="20"/>
      <c r="D37" s="21">
        <v>1640000</v>
      </c>
      <c r="E37" s="20"/>
      <c r="F37" s="22">
        <v>900000</v>
      </c>
      <c r="G37" s="20"/>
      <c r="H37" s="19">
        <f t="shared" si="8"/>
        <v>2540000</v>
      </c>
      <c r="I37" s="47"/>
      <c r="J37" s="60"/>
      <c r="K37" s="39"/>
      <c r="L37" s="39"/>
      <c r="M37" s="49">
        <f t="shared" si="6"/>
        <v>0</v>
      </c>
      <c r="N37" s="49">
        <f t="shared" si="7"/>
        <v>0</v>
      </c>
      <c r="O37" s="68"/>
      <c r="P37" s="60"/>
      <c r="Q37" s="27"/>
    </row>
    <row r="38" spans="2:17" s="28" customFormat="1" ht="15.75" outlineLevel="1">
      <c r="B38" s="10" t="s">
        <v>15</v>
      </c>
      <c r="C38" s="52"/>
      <c r="D38" s="25">
        <v>148000</v>
      </c>
      <c r="E38" s="52"/>
      <c r="F38" s="53">
        <v>0</v>
      </c>
      <c r="G38" s="51"/>
      <c r="H38" s="2">
        <f t="shared" si="8"/>
        <v>148000</v>
      </c>
      <c r="I38" s="48"/>
      <c r="J38" s="60"/>
      <c r="K38" s="39"/>
      <c r="L38" s="39"/>
      <c r="M38" s="49">
        <f t="shared" si="6"/>
        <v>0</v>
      </c>
      <c r="N38" s="49">
        <f t="shared" si="7"/>
        <v>0</v>
      </c>
      <c r="O38" s="68"/>
      <c r="P38" s="60"/>
      <c r="Q38" s="27"/>
    </row>
    <row r="39" spans="2:17" s="23" customFormat="1" ht="15.75" outlineLevel="1">
      <c r="B39" s="10" t="s">
        <v>16</v>
      </c>
      <c r="C39" s="20"/>
      <c r="D39" s="21">
        <v>500000</v>
      </c>
      <c r="E39" s="20"/>
      <c r="F39" s="22">
        <v>0</v>
      </c>
      <c r="G39" s="20"/>
      <c r="H39" s="19">
        <f t="shared" si="8"/>
        <v>500000</v>
      </c>
      <c r="I39" s="47"/>
      <c r="J39" s="60"/>
      <c r="K39" s="39"/>
      <c r="L39" s="39"/>
      <c r="M39" s="49">
        <f t="shared" si="6"/>
        <v>0</v>
      </c>
      <c r="N39" s="49">
        <f t="shared" si="7"/>
        <v>0</v>
      </c>
      <c r="O39" s="68"/>
      <c r="P39" s="60"/>
      <c r="Q39" s="27"/>
    </row>
    <row r="40" spans="2:17" s="23" customFormat="1" ht="15.75" outlineLevel="1">
      <c r="B40" s="10" t="s">
        <v>6</v>
      </c>
      <c r="C40" s="20"/>
      <c r="D40" s="21">
        <v>700000</v>
      </c>
      <c r="E40" s="20"/>
      <c r="F40" s="22">
        <v>0</v>
      </c>
      <c r="G40" s="20"/>
      <c r="H40" s="19">
        <f t="shared" si="8"/>
        <v>700000</v>
      </c>
      <c r="I40" s="47"/>
      <c r="J40" s="60"/>
      <c r="K40" s="39"/>
      <c r="L40" s="39"/>
      <c r="M40" s="49">
        <f t="shared" si="6"/>
        <v>0</v>
      </c>
      <c r="N40" s="49">
        <f t="shared" si="7"/>
        <v>0</v>
      </c>
      <c r="O40" s="68"/>
      <c r="P40" s="60"/>
      <c r="Q40" s="27"/>
    </row>
    <row r="41" spans="2:17" s="23" customFormat="1" ht="15.75" outlineLevel="1">
      <c r="B41" s="10" t="s">
        <v>17</v>
      </c>
      <c r="C41" s="20"/>
      <c r="D41" s="21">
        <v>195000</v>
      </c>
      <c r="E41" s="20"/>
      <c r="F41" s="22">
        <v>156000</v>
      </c>
      <c r="G41" s="20"/>
      <c r="H41" s="19">
        <f t="shared" si="8"/>
        <v>351000</v>
      </c>
      <c r="I41" s="47"/>
      <c r="J41" s="60"/>
      <c r="K41" s="39"/>
      <c r="L41" s="39"/>
      <c r="M41" s="49">
        <f t="shared" si="6"/>
        <v>0</v>
      </c>
      <c r="N41" s="49">
        <f t="shared" si="7"/>
        <v>0</v>
      </c>
      <c r="O41" s="68"/>
      <c r="P41" s="60"/>
      <c r="Q41" s="27"/>
    </row>
    <row r="42" spans="2:17" s="23" customFormat="1" ht="15.75" outlineLevel="1">
      <c r="B42" s="10" t="s">
        <v>25</v>
      </c>
      <c r="C42" s="24"/>
      <c r="D42" s="25">
        <v>5000</v>
      </c>
      <c r="E42" s="24"/>
      <c r="F42" s="26">
        <v>0</v>
      </c>
      <c r="G42" s="24"/>
      <c r="H42" s="2">
        <f t="shared" si="8"/>
        <v>5000</v>
      </c>
      <c r="I42" s="47"/>
      <c r="J42" s="60"/>
      <c r="K42" s="39"/>
      <c r="L42" s="39"/>
      <c r="M42" s="49">
        <f t="shared" si="6"/>
        <v>0</v>
      </c>
      <c r="N42" s="49">
        <f t="shared" si="7"/>
        <v>0</v>
      </c>
      <c r="O42" s="68"/>
      <c r="P42" s="60"/>
      <c r="Q42" s="27"/>
    </row>
    <row r="43" spans="2:17" s="23" customFormat="1" ht="15.75" outlineLevel="1">
      <c r="B43" s="10" t="s">
        <v>20</v>
      </c>
      <c r="C43" s="24"/>
      <c r="D43" s="25">
        <v>0</v>
      </c>
      <c r="E43" s="24"/>
      <c r="F43" s="26">
        <v>144000</v>
      </c>
      <c r="G43" s="24"/>
      <c r="H43" s="2">
        <f t="shared" si="8"/>
        <v>144000</v>
      </c>
      <c r="I43" s="47"/>
      <c r="J43" s="60"/>
      <c r="K43" s="39"/>
      <c r="L43" s="39"/>
      <c r="M43" s="49">
        <f t="shared" si="6"/>
        <v>0</v>
      </c>
      <c r="N43" s="49">
        <f t="shared" si="7"/>
        <v>0</v>
      </c>
      <c r="O43" s="69"/>
      <c r="P43" s="61"/>
      <c r="Q43" s="27"/>
    </row>
    <row r="44" spans="2:17" ht="15.75">
      <c r="B44" s="13" t="s">
        <v>1</v>
      </c>
      <c r="C44" s="5"/>
      <c r="D44" s="3">
        <f>SUM(D21:D43)</f>
        <v>5690650</v>
      </c>
      <c r="E44" s="5"/>
      <c r="F44" s="3">
        <f>SUM(F21:F43)</f>
        <v>2436000</v>
      </c>
      <c r="G44" s="5"/>
      <c r="H44" s="3">
        <f>SUM(H21:H43)</f>
        <v>8126650</v>
      </c>
      <c r="I44" s="46"/>
      <c r="J44" s="50"/>
      <c r="K44" s="35"/>
      <c r="L44" s="35"/>
      <c r="M44" s="35">
        <f>SUM(M21:M43)</f>
        <v>0</v>
      </c>
      <c r="N44" s="35">
        <f>SUM(N21:N43)</f>
        <v>0</v>
      </c>
      <c r="O44" s="29"/>
      <c r="P44" s="29"/>
      <c r="Q44" s="29"/>
    </row>
    <row r="45" spans="2:17" ht="12.75" customHeight="1">
      <c r="B45" s="11"/>
      <c r="C45" s="5"/>
      <c r="D45" s="7"/>
      <c r="E45" s="5"/>
      <c r="F45" s="17"/>
      <c r="G45" s="5"/>
      <c r="H45" s="33"/>
      <c r="I45" s="46"/>
      <c r="J45" s="37"/>
      <c r="K45" s="34"/>
      <c r="L45" s="34"/>
      <c r="M45" s="34"/>
      <c r="N45" s="34"/>
      <c r="O45" s="32"/>
      <c r="P45" s="32"/>
      <c r="Q45" s="8"/>
    </row>
    <row r="46" spans="2:17" ht="15.75">
      <c r="B46" s="12" t="s">
        <v>3</v>
      </c>
      <c r="C46" s="5"/>
      <c r="D46" s="3">
        <f>D13+D20+D44</f>
        <v>10016950</v>
      </c>
      <c r="E46" s="5"/>
      <c r="F46" s="3">
        <f>F13+F20+F44</f>
        <v>4527000</v>
      </c>
      <c r="G46" s="5"/>
      <c r="H46" s="3">
        <f>H13+H20+H44</f>
        <v>14543950</v>
      </c>
      <c r="I46" s="46"/>
      <c r="J46" s="8"/>
      <c r="K46" s="35"/>
      <c r="L46" s="35"/>
      <c r="M46" s="35">
        <f>M44+M20+M13</f>
        <v>0</v>
      </c>
      <c r="N46" s="35">
        <f>N44+N20+N13</f>
        <v>0</v>
      </c>
      <c r="O46" s="29"/>
      <c r="P46" s="29"/>
      <c r="Q46" s="29"/>
    </row>
    <row r="47" spans="2:17" s="40" customFormat="1" ht="15.75">
      <c r="B47" s="41"/>
      <c r="C47" s="14"/>
      <c r="D47" s="42"/>
      <c r="E47" s="14"/>
      <c r="F47" s="43"/>
      <c r="G47" s="14"/>
      <c r="H47" s="30"/>
      <c r="I47" s="14"/>
      <c r="J47" s="30"/>
      <c r="K47" s="30"/>
      <c r="L47" s="30"/>
      <c r="M47" s="30"/>
      <c r="N47" s="30"/>
      <c r="O47" s="30"/>
      <c r="P47" s="30"/>
      <c r="Q47" s="30"/>
    </row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</sheetData>
  <sheetProtection/>
  <mergeCells count="16">
    <mergeCell ref="O14:O19"/>
    <mergeCell ref="O6:O12"/>
    <mergeCell ref="K3:L4"/>
    <mergeCell ref="M3:N4"/>
    <mergeCell ref="D4:F4"/>
    <mergeCell ref="H4:H5"/>
    <mergeCell ref="J2:P2"/>
    <mergeCell ref="B2:H2"/>
    <mergeCell ref="B4:B5"/>
    <mergeCell ref="P6:P43"/>
    <mergeCell ref="J6:J43"/>
    <mergeCell ref="B3:H3"/>
    <mergeCell ref="J3:J5"/>
    <mergeCell ref="P3:P5"/>
    <mergeCell ref="O3:O5"/>
    <mergeCell ref="O21:O43"/>
  </mergeCells>
  <printOptions/>
  <pageMargins left="0.1968503937007874" right="0.1968503937007874" top="0.1968503937007874" bottom="0.1968503937007874" header="0" footer="0"/>
  <pageSetup fitToHeight="2" fitToWidth="1" horizontalDpi="180" verticalDpi="18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2021-04-28T12:55:54Z</dcterms:modified>
  <cp:category/>
  <cp:version/>
  <cp:contentType/>
  <cp:contentStatus/>
</cp:coreProperties>
</file>